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480" yWindow="375" windowWidth="19875" windowHeight="84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Hoja1!$A$1:$G$34</definedName>
  </definedNames>
  <calcPr calcId="152511"/>
</workbook>
</file>

<file path=xl/calcChain.xml><?xml version="1.0" encoding="utf-8"?>
<calcChain xmlns="http://schemas.openxmlformats.org/spreadsheetml/2006/main">
  <c r="G15" i="1" l="1"/>
  <c r="G8" i="1"/>
  <c r="G16" i="1"/>
  <c r="G10" i="1"/>
  <c r="E16" i="1"/>
  <c r="F9" i="1" l="1"/>
  <c r="D10" i="1"/>
  <c r="E12" i="1"/>
  <c r="G12" i="1" s="1"/>
  <c r="I21" i="1" l="1"/>
  <c r="D9" i="1" l="1"/>
  <c r="C9" i="1"/>
  <c r="J10" i="1"/>
  <c r="C15" i="1"/>
  <c r="I8" i="1" l="1"/>
  <c r="J11" i="1" l="1"/>
  <c r="J13" i="1"/>
  <c r="J14" i="1"/>
  <c r="E10" i="1" l="1"/>
  <c r="K10" i="1" l="1"/>
  <c r="L10" i="1"/>
  <c r="E11" i="1"/>
  <c r="K11" i="1" s="1"/>
  <c r="E13" i="1"/>
  <c r="E14" i="1"/>
  <c r="L13" i="1" l="1"/>
  <c r="E9" i="1"/>
  <c r="K14" i="1"/>
  <c r="L14" i="1"/>
  <c r="L11" i="1"/>
  <c r="G13" i="1"/>
  <c r="K13" i="1"/>
  <c r="G14" i="1"/>
  <c r="G11" i="1"/>
  <c r="D15" i="1"/>
  <c r="F15" i="1"/>
  <c r="G9" i="1" l="1"/>
  <c r="F8" i="1"/>
  <c r="E15" i="1"/>
  <c r="E8" i="1" s="1"/>
  <c r="D8" i="1"/>
  <c r="C8" i="1"/>
  <c r="J8" i="1" l="1"/>
  <c r="I7" i="1" l="1"/>
  <c r="I18" i="1"/>
</calcChain>
</file>

<file path=xl/sharedStrings.xml><?xml version="1.0" encoding="utf-8"?>
<sst xmlns="http://schemas.openxmlformats.org/spreadsheetml/2006/main" count="22" uniqueCount="22">
  <si>
    <t>Concepto</t>
  </si>
  <si>
    <t xml:space="preserve">Egresos </t>
  </si>
  <si>
    <t>Aprobado</t>
  </si>
  <si>
    <t>Ampliaciones/ (Reducciones)</t>
  </si>
  <si>
    <t>Modificado</t>
  </si>
  <si>
    <t>Devengado</t>
  </si>
  <si>
    <t>PODER JUDICIAL DEL ESTADO DE MICHOACÁN</t>
  </si>
  <si>
    <t>"BAJO PROTESTA DE DECIR VERDAD DECLARO QUE EL ESTADO FINANCIERO Y SUS NOTAS, ES RAZONABLEMENTE CORRECTO Y ES RESPONSABILIDAD DEL EMISOR"</t>
  </si>
  <si>
    <t>PROGRAMAS Y PROYECTOS DE INVERSIÓN</t>
  </si>
  <si>
    <t>Avance Financiero</t>
  </si>
  <si>
    <t>Impartición y Administración de Justicia</t>
  </si>
  <si>
    <t>Mobiliario y equipo de administración</t>
  </si>
  <si>
    <t>Mobiliario y equipo educacional y recreativo</t>
  </si>
  <si>
    <t>Maquinaria, otros equipos y herramientas</t>
  </si>
  <si>
    <t>Activos Ingangibles</t>
  </si>
  <si>
    <t>Obra pública en bienes propios</t>
  </si>
  <si>
    <t>Inversión equipo y mobiliario</t>
  </si>
  <si>
    <t>Inversión edificación</t>
  </si>
  <si>
    <t>Bajo protesta de decir verdad declaro que los Estados Financieros y sus notas, son razonablemente correctos y son responsabilidad del emisor.</t>
  </si>
  <si>
    <t>1/1</t>
  </si>
  <si>
    <t>Vehículos y equipo de transporte</t>
  </si>
  <si>
    <t>De Enero a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</si>
</sst>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2"/>
      <color indexed="8"/>
      <name val="Bodoni MT"/>
      <family val="1"/>
    </font>
    <font>
      <sz val="12"/>
      <color indexed="8"/>
      <name val="MS Sans Serif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6.85"/>
      <color indexed="8"/>
      <name val="Arial Narrow"/>
      <family val="2"/>
    </font>
    <font>
      <b/>
      <sz val="8.9"/>
      <color indexed="8"/>
      <name val="Arial Narrow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5" fontId="1" fillId="0" borderId="0"/>
    <xf numFmtId="43" fontId="2" fillId="0" borderId="0" applyFont="0" applyFill="0" applyBorder="0" applyAlignment="0" applyProtection="0"/>
    <xf numFmtId="0" fontId="1" fillId="0" borderId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0" fontId="3" fillId="0" borderId="0" xfId="0" applyFont="1" applyFill="1"/>
    <xf numFmtId="0" fontId="9" fillId="0" borderId="0" xfId="0" applyFont="1" applyFill="1"/>
    <xf numFmtId="0" fontId="10" fillId="0" borderId="0" xfId="0" applyFont="1"/>
    <xf numFmtId="0" fontId="12" fillId="0" borderId="0" xfId="0" applyNumberFormat="1" applyFont="1" applyFill="1" applyBorder="1" applyAlignment="1" applyProtection="1"/>
    <xf numFmtId="0" fontId="13" fillId="0" borderId="0" xfId="0" applyFont="1"/>
    <xf numFmtId="0" fontId="0" fillId="0" borderId="0" xfId="0" applyNumberFormat="1" applyFill="1" applyBorder="1" applyAlignment="1" applyProtection="1"/>
    <xf numFmtId="0" fontId="1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Border="1"/>
    <xf numFmtId="4" fontId="15" fillId="0" borderId="0" xfId="0" applyNumberFormat="1" applyFont="1" applyFill="1" applyBorder="1" applyAlignment="1" applyProtection="1">
      <alignment horizontal="right" vertical="center" wrapText="1"/>
    </xf>
    <xf numFmtId="0" fontId="4" fillId="2" borderId="0" xfId="0" applyFont="1" applyFill="1" applyBorder="1"/>
    <xf numFmtId="164" fontId="8" fillId="3" borderId="2" xfId="2" applyNumberFormat="1" applyFont="1" applyFill="1" applyBorder="1" applyAlignment="1" applyProtection="1">
      <alignment horizontal="center" vertical="center"/>
    </xf>
    <xf numFmtId="164" fontId="8" fillId="3" borderId="1" xfId="2" applyNumberFormat="1" applyFont="1" applyFill="1" applyBorder="1" applyAlignment="1" applyProtection="1">
      <alignment horizontal="center" vertical="center"/>
    </xf>
    <xf numFmtId="9" fontId="0" fillId="0" borderId="0" xfId="4" applyFont="1"/>
    <xf numFmtId="9" fontId="13" fillId="0" borderId="0" xfId="4" applyFont="1" applyBorder="1"/>
    <xf numFmtId="9" fontId="0" fillId="0" borderId="0" xfId="4" applyFont="1" applyFill="1" applyBorder="1" applyAlignment="1" applyProtection="1"/>
    <xf numFmtId="164" fontId="7" fillId="3" borderId="7" xfId="2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Fill="1" applyBorder="1" applyAlignment="1">
      <alignment vertical="center" wrapText="1"/>
    </xf>
    <xf numFmtId="49" fontId="5" fillId="0" borderId="7" xfId="0" applyNumberFormat="1" applyFont="1" applyFill="1" applyBorder="1" applyAlignment="1">
      <alignment horizontal="right" vertical="center" wrapText="1"/>
    </xf>
    <xf numFmtId="49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15" fillId="0" borderId="10" xfId="0" applyNumberFormat="1" applyFont="1" applyFill="1" applyBorder="1" applyAlignment="1" applyProtection="1">
      <alignment horizontal="right" vertical="center" wrapText="1"/>
    </xf>
    <xf numFmtId="4" fontId="15" fillId="0" borderId="10" xfId="0" applyNumberFormat="1" applyFont="1" applyFill="1" applyBorder="1" applyAlignment="1">
      <alignment vertical="center" wrapText="1"/>
    </xf>
    <xf numFmtId="164" fontId="8" fillId="3" borderId="2" xfId="2" applyNumberFormat="1" applyFont="1" applyFill="1" applyBorder="1" applyAlignment="1" applyProtection="1">
      <alignment horizontal="center" vertical="center" wrapText="1"/>
    </xf>
    <xf numFmtId="4" fontId="15" fillId="0" borderId="5" xfId="0" applyNumberFormat="1" applyFont="1" applyFill="1" applyBorder="1" applyAlignment="1" applyProtection="1">
      <alignment horizontal="right" vertical="center" wrapText="1"/>
    </xf>
    <xf numFmtId="4" fontId="15" fillId="0" borderId="5" xfId="0" applyNumberFormat="1" applyFont="1" applyFill="1" applyBorder="1" applyAlignment="1">
      <alignment vertical="center" wrapText="1"/>
    </xf>
    <xf numFmtId="4" fontId="14" fillId="0" borderId="0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/>
    <xf numFmtId="9" fontId="0" fillId="0" borderId="8" xfId="4" applyFont="1" applyBorder="1"/>
    <xf numFmtId="4" fontId="14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49" fontId="19" fillId="0" borderId="0" xfId="4" applyNumberFormat="1" applyFont="1" applyFill="1" applyBorder="1" applyAlignment="1" applyProtection="1">
      <alignment horizontal="right"/>
    </xf>
    <xf numFmtId="49" fontId="5" fillId="0" borderId="5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/>
    <xf numFmtId="10" fontId="14" fillId="0" borderId="8" xfId="4" applyNumberFormat="1" applyFont="1" applyFill="1" applyBorder="1" applyAlignment="1">
      <alignment horizontal="center" vertical="center" wrapText="1"/>
    </xf>
    <xf numFmtId="10" fontId="14" fillId="0" borderId="8" xfId="4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Border="1"/>
    <xf numFmtId="43" fontId="0" fillId="0" borderId="0" xfId="5" applyFont="1"/>
    <xf numFmtId="43" fontId="13" fillId="0" borderId="0" xfId="5" applyFont="1"/>
    <xf numFmtId="43" fontId="13" fillId="0" borderId="0" xfId="5" applyFont="1" applyBorder="1"/>
    <xf numFmtId="43" fontId="0" fillId="0" borderId="0" xfId="5" applyFont="1" applyFill="1" applyBorder="1" applyAlignment="1" applyProtection="1"/>
    <xf numFmtId="43" fontId="13" fillId="0" borderId="0" xfId="0" applyNumberFormat="1" applyFont="1" applyBorder="1"/>
    <xf numFmtId="10" fontId="13" fillId="0" borderId="0" xfId="4" applyNumberFormat="1" applyFont="1" applyBorder="1"/>
    <xf numFmtId="10" fontId="0" fillId="0" borderId="0" xfId="4" applyNumberFormat="1" applyFont="1"/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  <protection locked="0"/>
    </xf>
    <xf numFmtId="164" fontId="7" fillId="3" borderId="5" xfId="2" applyNumberFormat="1" applyFont="1" applyFill="1" applyBorder="1" applyAlignment="1" applyProtection="1">
      <alignment horizontal="center" vertical="center"/>
      <protection locked="0"/>
    </xf>
    <xf numFmtId="164" fontId="7" fillId="3" borderId="6" xfId="2" applyNumberFormat="1" applyFont="1" applyFill="1" applyBorder="1" applyAlignment="1" applyProtection="1">
      <alignment horizontal="center" vertical="center"/>
      <protection locked="0"/>
    </xf>
    <xf numFmtId="164" fontId="7" fillId="3" borderId="7" xfId="2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/>
    </xf>
    <xf numFmtId="164" fontId="7" fillId="3" borderId="8" xfId="2" applyNumberFormat="1" applyFont="1" applyFill="1" applyBorder="1" applyAlignment="1" applyProtection="1">
      <alignment horizontal="center"/>
    </xf>
    <xf numFmtId="164" fontId="7" fillId="3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8" xfId="2" applyNumberFormat="1" applyFont="1" applyFill="1" applyBorder="1" applyAlignment="1" applyProtection="1">
      <alignment horizontal="center" vertical="center"/>
      <protection locked="0"/>
    </xf>
    <xf numFmtId="164" fontId="7" fillId="3" borderId="9" xfId="2" applyNumberFormat="1" applyFont="1" applyFill="1" applyBorder="1" applyAlignment="1" applyProtection="1">
      <alignment horizontal="center"/>
    </xf>
    <xf numFmtId="164" fontId="7" fillId="3" borderId="10" xfId="2" applyNumberFormat="1" applyFont="1" applyFill="1" applyBorder="1" applyAlignment="1" applyProtection="1">
      <alignment horizontal="center"/>
    </xf>
    <xf numFmtId="164" fontId="7" fillId="3" borderId="11" xfId="2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164" fontId="8" fillId="3" borderId="4" xfId="2" applyNumberFormat="1" applyFont="1" applyFill="1" applyBorder="1" applyAlignment="1" applyProtection="1">
      <alignment horizontal="center" vertical="center"/>
    </xf>
    <xf numFmtId="164" fontId="8" fillId="3" borderId="5" xfId="2" applyNumberFormat="1" applyFont="1" applyFill="1" applyBorder="1" applyAlignment="1" applyProtection="1">
      <alignment horizontal="center" vertical="center"/>
    </xf>
    <xf numFmtId="164" fontId="8" fillId="3" borderId="12" xfId="2" applyNumberFormat="1" applyFont="1" applyFill="1" applyBorder="1" applyAlignment="1" applyProtection="1">
      <alignment horizontal="center" vertical="center"/>
    </xf>
    <xf numFmtId="164" fontId="8" fillId="3" borderId="3" xfId="2" applyNumberFormat="1" applyFont="1" applyFill="1" applyBorder="1" applyAlignment="1" applyProtection="1">
      <alignment horizontal="center" vertical="center"/>
    </xf>
    <xf numFmtId="164" fontId="8" fillId="3" borderId="13" xfId="2" applyNumberFormat="1" applyFont="1" applyFill="1" applyBorder="1" applyAlignment="1" applyProtection="1">
      <alignment horizontal="center" vertical="center"/>
    </xf>
    <xf numFmtId="164" fontId="8" fillId="3" borderId="14" xfId="2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0" fontId="15" fillId="0" borderId="11" xfId="4" applyNumberFormat="1" applyFont="1" applyBorder="1" applyAlignment="1">
      <alignment horizontal="center" vertical="center"/>
    </xf>
    <xf numFmtId="9" fontId="14" fillId="3" borderId="15" xfId="4" applyFont="1" applyFill="1" applyBorder="1" applyAlignment="1">
      <alignment horizontal="center" vertical="center" wrapText="1"/>
    </xf>
    <xf numFmtId="9" fontId="14" fillId="3" borderId="16" xfId="4" applyFont="1" applyFill="1" applyBorder="1" applyAlignment="1">
      <alignment horizontal="center" vertical="center" wrapText="1"/>
    </xf>
    <xf numFmtId="10" fontId="15" fillId="0" borderId="8" xfId="4" applyNumberFormat="1" applyFont="1" applyBorder="1" applyAlignment="1">
      <alignment horizontal="center" vertical="center"/>
    </xf>
  </cellXfs>
  <cellStyles count="6">
    <cellStyle name="=C:\WINNT\SYSTEM32\COMMAND.COM" xfId="1"/>
    <cellStyle name="Millares" xfId="5" builtinId="3"/>
    <cellStyle name="Millares 2" xfId="2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142875</xdr:rowOff>
    </xdr:from>
    <xdr:ext cx="2124075" cy="495300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1</xdr:col>
      <xdr:colOff>1866901</xdr:colOff>
      <xdr:row>23</xdr:row>
      <xdr:rowOff>38100</xdr:rowOff>
    </xdr:from>
    <xdr:to>
      <xdr:col>5</xdr:col>
      <xdr:colOff>485776</xdr:colOff>
      <xdr:row>29</xdr:row>
      <xdr:rowOff>133350</xdr:rowOff>
    </xdr:to>
    <xdr:sp macro="" textlink="">
      <xdr:nvSpPr>
        <xdr:cNvPr id="5" name="Rectángulo redondeado 4"/>
        <xdr:cNvSpPr/>
      </xdr:nvSpPr>
      <xdr:spPr>
        <a:xfrm>
          <a:off x="2162176" y="4972050"/>
          <a:ext cx="5067300" cy="1181100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workbookViewId="0">
      <selection activeCell="F15" sqref="F15"/>
    </sheetView>
  </sheetViews>
  <sheetFormatPr baseColWidth="10" defaultRowHeight="15" x14ac:dyDescent="0.25"/>
  <cols>
    <col min="1" max="1" width="4.42578125" customWidth="1"/>
    <col min="2" max="2" width="49.5703125" customWidth="1"/>
    <col min="3" max="6" width="15.7109375" customWidth="1"/>
    <col min="7" max="7" width="11.42578125" style="15" customWidth="1"/>
    <col min="9" max="9" width="14.140625" style="40" bestFit="1" customWidth="1"/>
    <col min="10" max="10" width="14.140625" bestFit="1" customWidth="1"/>
    <col min="11" max="11" width="13.42578125" bestFit="1" customWidth="1"/>
    <col min="12" max="12" width="11.85546875" bestFit="1" customWidth="1"/>
  </cols>
  <sheetData>
    <row r="1" spans="1:12" ht="19.5" customHeight="1" x14ac:dyDescent="0.25">
      <c r="A1" s="50" t="s">
        <v>6</v>
      </c>
      <c r="B1" s="51"/>
      <c r="C1" s="51"/>
      <c r="D1" s="51"/>
      <c r="E1" s="51"/>
      <c r="F1" s="51"/>
      <c r="G1" s="52"/>
    </row>
    <row r="2" spans="1:12" ht="9" customHeight="1" x14ac:dyDescent="0.25">
      <c r="A2" s="18"/>
      <c r="B2" s="56"/>
      <c r="C2" s="56"/>
      <c r="D2" s="56"/>
      <c r="E2" s="56"/>
      <c r="F2" s="56"/>
      <c r="G2" s="57"/>
    </row>
    <row r="3" spans="1:12" ht="19.5" customHeight="1" x14ac:dyDescent="0.25">
      <c r="A3" s="53" t="s">
        <v>8</v>
      </c>
      <c r="B3" s="54"/>
      <c r="C3" s="54"/>
      <c r="D3" s="54"/>
      <c r="E3" s="54"/>
      <c r="F3" s="54"/>
      <c r="G3" s="55"/>
    </row>
    <row r="4" spans="1:12" ht="19.5" customHeight="1" thickBot="1" x14ac:dyDescent="0.3">
      <c r="A4" s="58" t="s">
        <v>21</v>
      </c>
      <c r="B4" s="59"/>
      <c r="C4" s="59"/>
      <c r="D4" s="59"/>
      <c r="E4" s="59"/>
      <c r="F4" s="59"/>
      <c r="G4" s="60"/>
    </row>
    <row r="5" spans="1:12" ht="7.5" customHeight="1" thickBot="1" x14ac:dyDescent="0.3">
      <c r="A5" s="29"/>
      <c r="B5" s="12"/>
      <c r="C5" s="12"/>
      <c r="D5" s="12"/>
      <c r="E5" s="12"/>
      <c r="F5" s="12"/>
      <c r="G5" s="30"/>
    </row>
    <row r="6" spans="1:12" ht="18" customHeight="1" x14ac:dyDescent="0.25">
      <c r="A6" s="62" t="s">
        <v>0</v>
      </c>
      <c r="B6" s="63"/>
      <c r="C6" s="66" t="s">
        <v>1</v>
      </c>
      <c r="D6" s="67"/>
      <c r="E6" s="67"/>
      <c r="F6" s="67"/>
      <c r="G6" s="73" t="s">
        <v>9</v>
      </c>
    </row>
    <row r="7" spans="1:12" ht="27" customHeight="1" x14ac:dyDescent="0.25">
      <c r="A7" s="64"/>
      <c r="B7" s="65"/>
      <c r="C7" s="13" t="s">
        <v>2</v>
      </c>
      <c r="D7" s="25" t="s">
        <v>3</v>
      </c>
      <c r="E7" s="14" t="s">
        <v>4</v>
      </c>
      <c r="F7" s="49" t="s">
        <v>5</v>
      </c>
      <c r="G7" s="74"/>
      <c r="I7" s="46">
        <f>+F8/E8</f>
        <v>0.42791403908205877</v>
      </c>
    </row>
    <row r="8" spans="1:12" s="6" customFormat="1" ht="30.75" customHeight="1" x14ac:dyDescent="0.25">
      <c r="A8" s="70" t="s">
        <v>10</v>
      </c>
      <c r="B8" s="71"/>
      <c r="C8" s="28">
        <f>+C9+C15</f>
        <v>12632858</v>
      </c>
      <c r="D8" s="28">
        <f>+D9+D15</f>
        <v>371861.2</v>
      </c>
      <c r="E8" s="28">
        <f>+E9+E15</f>
        <v>13004719.199999999</v>
      </c>
      <c r="F8" s="28">
        <f>+F9+F15</f>
        <v>5564901.9199999999</v>
      </c>
      <c r="G8" s="37">
        <f>+F8/E8*100%</f>
        <v>0.42791403908205877</v>
      </c>
      <c r="H8" s="28"/>
      <c r="I8" s="41">
        <f>5043079.33+1781335.56</f>
        <v>6824414.8900000006</v>
      </c>
      <c r="J8" s="6" t="b">
        <f>F8=I8</f>
        <v>0</v>
      </c>
    </row>
    <row r="9" spans="1:12" s="6" customFormat="1" ht="20.25" customHeight="1" x14ac:dyDescent="0.25">
      <c r="A9" s="47"/>
      <c r="B9" s="48" t="s">
        <v>16</v>
      </c>
      <c r="C9" s="28">
        <f>SUM(C10:C14)</f>
        <v>12632858</v>
      </c>
      <c r="D9" s="28">
        <f>SUM(D10:D14)</f>
        <v>0</v>
      </c>
      <c r="E9" s="28">
        <f>SUM(E10:E14)</f>
        <v>12632858</v>
      </c>
      <c r="F9" s="28">
        <f>SUM(F10:F14)</f>
        <v>5193040.72</v>
      </c>
      <c r="G9" s="37">
        <f>+F9/E9*100%</f>
        <v>0.41107409898852659</v>
      </c>
      <c r="I9" s="41"/>
    </row>
    <row r="10" spans="1:12" s="10" customFormat="1" ht="15" customHeight="1" x14ac:dyDescent="0.25">
      <c r="A10" s="20"/>
      <c r="B10" s="9" t="s">
        <v>11</v>
      </c>
      <c r="C10" s="11">
        <v>12632858</v>
      </c>
      <c r="D10" s="11">
        <f>(D11+D12+D13+D14)*-1</f>
        <v>-5726489.75</v>
      </c>
      <c r="E10" s="19">
        <f>+C10+D10</f>
        <v>6906368.25</v>
      </c>
      <c r="F10" s="11">
        <v>966841.37</v>
      </c>
      <c r="G10" s="75">
        <f>+F10/E10*100%</f>
        <v>0.13999273351808311</v>
      </c>
      <c r="I10" s="42">
        <v>39879420.289999999</v>
      </c>
      <c r="J10" s="44">
        <f>+C10-I10</f>
        <v>-27246562.289999999</v>
      </c>
      <c r="K10" s="39">
        <f>+C10+D10-E10</f>
        <v>0</v>
      </c>
      <c r="L10" s="10" t="b">
        <f>E10=I10</f>
        <v>0</v>
      </c>
    </row>
    <row r="11" spans="1:12" s="10" customFormat="1" ht="15" customHeight="1" x14ac:dyDescent="0.25">
      <c r="A11" s="20"/>
      <c r="B11" s="9" t="s">
        <v>12</v>
      </c>
      <c r="C11" s="11">
        <v>0</v>
      </c>
      <c r="D11" s="11">
        <v>325050.09000000003</v>
      </c>
      <c r="E11" s="19">
        <f t="shared" ref="E11:E14" si="0">+C11+D11</f>
        <v>325050.09000000003</v>
      </c>
      <c r="F11" s="11">
        <v>224994.09</v>
      </c>
      <c r="G11" s="75">
        <f t="shared" ref="G11:G14" si="1">+F11/E11*100%</f>
        <v>0.69218282634531803</v>
      </c>
      <c r="I11" s="42">
        <v>87000</v>
      </c>
      <c r="J11" s="44">
        <f t="shared" ref="J11:J14" si="2">+C11-I11</f>
        <v>-87000</v>
      </c>
      <c r="K11" s="39">
        <f>+C11+D11-E11</f>
        <v>0</v>
      </c>
      <c r="L11" s="10" t="b">
        <f t="shared" ref="L11:L14" si="3">E11=I11</f>
        <v>0</v>
      </c>
    </row>
    <row r="12" spans="1:12" s="10" customFormat="1" ht="15" customHeight="1" x14ac:dyDescent="0.25">
      <c r="A12" s="20"/>
      <c r="B12" s="9" t="s">
        <v>20</v>
      </c>
      <c r="C12" s="11">
        <v>0</v>
      </c>
      <c r="D12" s="11">
        <v>3747000</v>
      </c>
      <c r="E12" s="19">
        <f>+C12+D12</f>
        <v>3747000</v>
      </c>
      <c r="F12" s="11">
        <v>3747000</v>
      </c>
      <c r="G12" s="75">
        <f>+F12/E12*100%</f>
        <v>1</v>
      </c>
      <c r="I12" s="42"/>
      <c r="J12" s="44"/>
      <c r="K12" s="39"/>
    </row>
    <row r="13" spans="1:12" s="10" customFormat="1" ht="15" customHeight="1" x14ac:dyDescent="0.25">
      <c r="A13" s="20"/>
      <c r="B13" s="9" t="s">
        <v>13</v>
      </c>
      <c r="C13" s="11">
        <v>0</v>
      </c>
      <c r="D13" s="11">
        <v>806501.72</v>
      </c>
      <c r="E13" s="19">
        <f t="shared" si="0"/>
        <v>806501.72</v>
      </c>
      <c r="F13" s="11">
        <v>177173.72</v>
      </c>
      <c r="G13" s="75">
        <f>+F13/E13*100%</f>
        <v>0.21968176335693371</v>
      </c>
      <c r="I13" s="42">
        <v>739823.75</v>
      </c>
      <c r="J13" s="44">
        <f t="shared" si="2"/>
        <v>-739823.75</v>
      </c>
      <c r="K13" s="39">
        <f t="shared" ref="K13:K14" si="4">+C13+D13-E13</f>
        <v>0</v>
      </c>
      <c r="L13" s="10" t="b">
        <f t="shared" si="3"/>
        <v>0</v>
      </c>
    </row>
    <row r="14" spans="1:12" s="10" customFormat="1" x14ac:dyDescent="0.25">
      <c r="A14" s="20"/>
      <c r="B14" s="9" t="s">
        <v>14</v>
      </c>
      <c r="C14" s="11">
        <v>0</v>
      </c>
      <c r="D14" s="11">
        <v>847937.94</v>
      </c>
      <c r="E14" s="19">
        <f t="shared" si="0"/>
        <v>847937.94</v>
      </c>
      <c r="F14" s="11">
        <v>77031.539999999994</v>
      </c>
      <c r="G14" s="75">
        <f t="shared" si="1"/>
        <v>9.0845728639055823E-2</v>
      </c>
      <c r="I14" s="42">
        <v>700375.96</v>
      </c>
      <c r="J14" s="44">
        <f t="shared" si="2"/>
        <v>-700375.96</v>
      </c>
      <c r="K14" s="39">
        <f t="shared" si="4"/>
        <v>0</v>
      </c>
      <c r="L14" s="10" t="b">
        <f t="shared" si="3"/>
        <v>0</v>
      </c>
    </row>
    <row r="15" spans="1:12" s="10" customFormat="1" ht="21.75" customHeight="1" x14ac:dyDescent="0.25">
      <c r="A15" s="20"/>
      <c r="B15" s="48" t="s">
        <v>17</v>
      </c>
      <c r="C15" s="31">
        <f>+C16</f>
        <v>0</v>
      </c>
      <c r="D15" s="31">
        <f t="shared" ref="D15:F15" si="5">+D16</f>
        <v>371861.2</v>
      </c>
      <c r="E15" s="31">
        <f t="shared" si="5"/>
        <v>371861.2</v>
      </c>
      <c r="F15" s="31">
        <f t="shared" si="5"/>
        <v>371861.2</v>
      </c>
      <c r="G15" s="38">
        <f>+G16</f>
        <v>1</v>
      </c>
      <c r="I15" s="42"/>
      <c r="K15" s="39"/>
    </row>
    <row r="16" spans="1:12" s="10" customFormat="1" ht="15.75" thickBot="1" x14ac:dyDescent="0.3">
      <c r="A16" s="21"/>
      <c r="B16" s="22" t="s">
        <v>15</v>
      </c>
      <c r="C16" s="23">
        <v>0</v>
      </c>
      <c r="D16" s="23">
        <v>371861.2</v>
      </c>
      <c r="E16" s="24">
        <f>+C16+D16</f>
        <v>371861.2</v>
      </c>
      <c r="F16" s="23">
        <v>371861.2</v>
      </c>
      <c r="G16" s="72">
        <f>+F16/E16*100%</f>
        <v>1</v>
      </c>
      <c r="I16" s="42"/>
      <c r="K16" s="39"/>
    </row>
    <row r="17" spans="1:9" s="10" customFormat="1" x14ac:dyDescent="0.25">
      <c r="A17" s="34"/>
      <c r="B17" s="9"/>
      <c r="C17" s="26"/>
      <c r="D17" s="26"/>
      <c r="E17" s="27"/>
      <c r="F17" s="26"/>
      <c r="G17" s="16"/>
      <c r="I17" s="42"/>
    </row>
    <row r="18" spans="1:9" s="10" customFormat="1" x14ac:dyDescent="0.25">
      <c r="A18" s="35"/>
      <c r="B18" s="9"/>
      <c r="C18" s="11"/>
      <c r="D18" s="11"/>
      <c r="E18" s="19"/>
      <c r="F18" s="11"/>
      <c r="G18" s="32" t="s">
        <v>18</v>
      </c>
      <c r="I18" s="45">
        <f>+F8/E8</f>
        <v>0.42791403908205877</v>
      </c>
    </row>
    <row r="19" spans="1:9" s="10" customFormat="1" x14ac:dyDescent="0.25">
      <c r="A19" s="35"/>
      <c r="B19" s="9"/>
      <c r="C19" s="11"/>
      <c r="D19" s="11"/>
      <c r="E19" s="19"/>
      <c r="F19" s="11"/>
      <c r="G19" s="32"/>
      <c r="I19" s="42"/>
    </row>
    <row r="20" spans="1:9" s="10" customFormat="1" x14ac:dyDescent="0.25">
      <c r="A20" s="35"/>
      <c r="B20" s="9"/>
      <c r="C20" s="11"/>
      <c r="D20" s="11"/>
      <c r="E20" s="19"/>
      <c r="F20" s="11"/>
      <c r="G20" s="32"/>
      <c r="I20" s="42"/>
    </row>
    <row r="21" spans="1:9" x14ac:dyDescent="0.25">
      <c r="A21" s="36"/>
      <c r="B21" s="2"/>
      <c r="C21" s="3"/>
      <c r="D21" s="3"/>
      <c r="E21" s="3"/>
      <c r="F21" s="3"/>
      <c r="I21" s="40">
        <f>+D11+D13+D14</f>
        <v>1979489.75</v>
      </c>
    </row>
    <row r="22" spans="1:9" s="7" customFormat="1" x14ac:dyDescent="0.25">
      <c r="G22" s="17"/>
      <c r="I22" s="43"/>
    </row>
    <row r="23" spans="1:9" s="7" customFormat="1" x14ac:dyDescent="0.25">
      <c r="G23" s="17"/>
      <c r="I23" s="43"/>
    </row>
    <row r="24" spans="1:9" s="7" customFormat="1" x14ac:dyDescent="0.25">
      <c r="G24" s="17"/>
      <c r="I24" s="43"/>
    </row>
    <row r="25" spans="1:9" s="7" customFormat="1" x14ac:dyDescent="0.25">
      <c r="G25" s="17"/>
      <c r="I25" s="43"/>
    </row>
    <row r="26" spans="1:9" s="7" customFormat="1" x14ac:dyDescent="0.25">
      <c r="G26" s="17"/>
      <c r="I26" s="43"/>
    </row>
    <row r="27" spans="1:9" s="7" customFormat="1" x14ac:dyDescent="0.25">
      <c r="G27" s="17"/>
      <c r="I27" s="43"/>
    </row>
    <row r="28" spans="1:9" s="7" customFormat="1" ht="12.75" customHeight="1" x14ac:dyDescent="0.25">
      <c r="A28" s="69"/>
      <c r="B28" s="69"/>
      <c r="C28" s="69"/>
      <c r="D28" s="69"/>
      <c r="E28" s="69"/>
      <c r="F28" s="69"/>
      <c r="G28" s="17"/>
      <c r="I28" s="43"/>
    </row>
    <row r="29" spans="1:9" s="7" customFormat="1" ht="12.75" customHeight="1" x14ac:dyDescent="0.25">
      <c r="A29" s="69"/>
      <c r="B29" s="69"/>
      <c r="C29" s="69"/>
      <c r="D29" s="69"/>
      <c r="E29" s="69"/>
      <c r="F29" s="69"/>
      <c r="G29" s="17"/>
      <c r="I29" s="43"/>
    </row>
    <row r="30" spans="1:9" s="7" customFormat="1" x14ac:dyDescent="0.25">
      <c r="G30" s="17"/>
      <c r="I30" s="43"/>
    </row>
    <row r="31" spans="1:9" s="7" customFormat="1" x14ac:dyDescent="0.25">
      <c r="G31" s="17"/>
      <c r="I31" s="43"/>
    </row>
    <row r="32" spans="1:9" s="7" customFormat="1" x14ac:dyDescent="0.25">
      <c r="G32" s="17"/>
      <c r="I32" s="43"/>
    </row>
    <row r="33" spans="1:9" s="7" customFormat="1" x14ac:dyDescent="0.25">
      <c r="G33" s="17"/>
      <c r="I33" s="43"/>
    </row>
    <row r="34" spans="1:9" s="7" customFormat="1" x14ac:dyDescent="0.25">
      <c r="G34" s="33" t="s">
        <v>19</v>
      </c>
      <c r="I34" s="43"/>
    </row>
    <row r="35" spans="1:9" s="7" customFormat="1" x14ac:dyDescent="0.25">
      <c r="G35" s="17"/>
      <c r="I35" s="43"/>
    </row>
    <row r="36" spans="1:9" s="7" customFormat="1" x14ac:dyDescent="0.25">
      <c r="G36" s="17"/>
      <c r="I36" s="43"/>
    </row>
    <row r="37" spans="1:9" s="7" customFormat="1" x14ac:dyDescent="0.25">
      <c r="A37" s="8"/>
      <c r="G37" s="17"/>
      <c r="I37" s="43"/>
    </row>
    <row r="38" spans="1:9" s="1" customFormat="1" x14ac:dyDescent="0.25">
      <c r="C38" s="4"/>
      <c r="D38" s="4"/>
      <c r="E38" s="4"/>
      <c r="F38" s="4"/>
      <c r="G38" s="15"/>
      <c r="I38" s="40"/>
    </row>
    <row r="39" spans="1:9" s="1" customFormat="1" x14ac:dyDescent="0.25">
      <c r="C39" s="4"/>
      <c r="D39" s="4"/>
      <c r="E39" s="4"/>
      <c r="F39" s="4"/>
      <c r="G39" s="15"/>
      <c r="I39" s="40"/>
    </row>
    <row r="40" spans="1:9" s="1" customFormat="1" x14ac:dyDescent="0.25">
      <c r="C40" s="4"/>
      <c r="D40" s="4"/>
      <c r="E40" s="4"/>
      <c r="F40" s="4"/>
      <c r="G40" s="15"/>
      <c r="I40" s="40"/>
    </row>
    <row r="41" spans="1:9" s="1" customFormat="1" x14ac:dyDescent="0.25">
      <c r="C41" s="4"/>
      <c r="D41" s="4"/>
      <c r="E41" s="4"/>
      <c r="F41" s="4"/>
      <c r="G41" s="15"/>
      <c r="I41" s="40"/>
    </row>
    <row r="42" spans="1:9" s="1" customFormat="1" x14ac:dyDescent="0.25">
      <c r="C42" s="4"/>
      <c r="D42" s="4"/>
      <c r="E42" s="4"/>
      <c r="F42" s="4"/>
      <c r="G42" s="15"/>
      <c r="I42" s="40"/>
    </row>
    <row r="43" spans="1:9" s="1" customFormat="1" x14ac:dyDescent="0.25">
      <c r="C43" s="4"/>
      <c r="D43" s="4"/>
      <c r="E43" s="4"/>
      <c r="F43" s="4"/>
      <c r="G43" s="15"/>
      <c r="I43" s="40"/>
    </row>
    <row r="44" spans="1:9" s="1" customFormat="1" x14ac:dyDescent="0.25">
      <c r="C44" s="4"/>
      <c r="D44" s="4"/>
      <c r="E44" s="4"/>
      <c r="F44" s="4"/>
      <c r="G44" s="15"/>
      <c r="I44" s="40"/>
    </row>
    <row r="45" spans="1:9" s="1" customFormat="1" x14ac:dyDescent="0.25">
      <c r="C45" s="4"/>
      <c r="D45" s="4"/>
      <c r="E45" s="4"/>
      <c r="F45" s="4"/>
      <c r="G45" s="15"/>
      <c r="I45" s="40"/>
    </row>
    <row r="46" spans="1:9" s="1" customFormat="1" x14ac:dyDescent="0.25">
      <c r="C46" s="4"/>
      <c r="D46" s="4"/>
      <c r="E46" s="4"/>
      <c r="F46" s="4"/>
      <c r="G46" s="15"/>
      <c r="I46" s="40"/>
    </row>
    <row r="47" spans="1:9" s="1" customFormat="1" x14ac:dyDescent="0.25">
      <c r="C47" s="4"/>
      <c r="D47" s="4"/>
      <c r="E47" s="4"/>
      <c r="F47" s="4"/>
      <c r="G47" s="15"/>
      <c r="I47" s="40"/>
    </row>
    <row r="48" spans="1:9" s="1" customFormat="1" x14ac:dyDescent="0.25">
      <c r="C48" s="4"/>
      <c r="D48" s="4"/>
      <c r="E48" s="4"/>
      <c r="F48" s="4"/>
      <c r="G48" s="15"/>
      <c r="I48" s="40"/>
    </row>
    <row r="49" spans="1:9" x14ac:dyDescent="0.25">
      <c r="C49" s="4"/>
      <c r="D49" s="4"/>
      <c r="E49" s="4"/>
      <c r="F49" s="4"/>
    </row>
    <row r="50" spans="1:9" x14ac:dyDescent="0.25">
      <c r="C50" s="4"/>
      <c r="D50" s="4"/>
      <c r="E50" s="4"/>
      <c r="F50" s="4"/>
    </row>
    <row r="51" spans="1:9" s="1" customFormat="1" x14ac:dyDescent="0.25">
      <c r="C51" s="4"/>
      <c r="D51" s="4"/>
      <c r="E51" s="4"/>
      <c r="F51" s="4"/>
      <c r="G51" s="15"/>
      <c r="I51" s="40"/>
    </row>
    <row r="52" spans="1:9" s="1" customFormat="1" x14ac:dyDescent="0.25">
      <c r="C52" s="4"/>
      <c r="D52" s="4"/>
      <c r="E52" s="4"/>
      <c r="F52" s="4"/>
      <c r="G52" s="15"/>
      <c r="I52" s="40"/>
    </row>
    <row r="53" spans="1:9" s="1" customFormat="1" x14ac:dyDescent="0.25">
      <c r="C53" s="4"/>
      <c r="D53" s="4"/>
      <c r="E53" s="4"/>
      <c r="F53" s="4"/>
      <c r="G53" s="15"/>
      <c r="I53" s="40"/>
    </row>
    <row r="54" spans="1:9" s="1" customFormat="1" x14ac:dyDescent="0.25">
      <c r="C54" s="4"/>
      <c r="D54" s="4"/>
      <c r="E54" s="4"/>
      <c r="F54" s="4"/>
      <c r="G54" s="15"/>
      <c r="I54" s="40"/>
    </row>
    <row r="55" spans="1:9" s="1" customFormat="1" x14ac:dyDescent="0.25">
      <c r="C55" s="4"/>
      <c r="D55" s="4"/>
      <c r="E55" s="4"/>
      <c r="F55" s="4"/>
      <c r="G55" s="15"/>
      <c r="I55" s="40"/>
    </row>
    <row r="56" spans="1:9" s="1" customFormat="1" x14ac:dyDescent="0.25">
      <c r="C56" s="4"/>
      <c r="D56" s="4"/>
      <c r="E56" s="4"/>
      <c r="F56" s="4"/>
      <c r="G56" s="15"/>
      <c r="I56" s="40"/>
    </row>
    <row r="57" spans="1:9" x14ac:dyDescent="0.25">
      <c r="C57" s="4"/>
      <c r="D57" s="4"/>
      <c r="E57" s="4"/>
      <c r="F57" s="4"/>
    </row>
    <row r="58" spans="1:9" x14ac:dyDescent="0.25">
      <c r="C58" s="4"/>
      <c r="D58" s="4"/>
      <c r="E58" s="4"/>
      <c r="F58" s="4"/>
    </row>
    <row r="59" spans="1:9" x14ac:dyDescent="0.25">
      <c r="C59" s="4"/>
      <c r="D59" s="4"/>
      <c r="E59" s="4"/>
      <c r="F59" s="4"/>
    </row>
    <row r="60" spans="1:9" ht="15.75" x14ac:dyDescent="0.25">
      <c r="A60" s="61"/>
      <c r="B60" s="61"/>
      <c r="C60" s="61"/>
      <c r="D60" s="61"/>
      <c r="E60" s="61"/>
      <c r="F60" s="61"/>
    </row>
    <row r="61" spans="1:9" ht="15.75" x14ac:dyDescent="0.25">
      <c r="A61" s="61"/>
      <c r="B61" s="61"/>
      <c r="C61" s="61"/>
      <c r="D61" s="61"/>
      <c r="E61" s="61"/>
      <c r="F61" s="61"/>
    </row>
    <row r="62" spans="1:9" ht="15.75" x14ac:dyDescent="0.25">
      <c r="A62" s="61"/>
      <c r="B62" s="61"/>
      <c r="C62" s="61"/>
      <c r="D62" s="61"/>
      <c r="E62" s="61"/>
      <c r="F62" s="61"/>
    </row>
    <row r="63" spans="1:9" ht="15.75" x14ac:dyDescent="0.25">
      <c r="A63" s="5"/>
      <c r="B63" s="5"/>
      <c r="C63" s="5"/>
      <c r="D63" s="5"/>
      <c r="E63" s="5"/>
      <c r="F63" s="5"/>
    </row>
    <row r="64" spans="1:9" ht="15.75" x14ac:dyDescent="0.25">
      <c r="A64" s="5"/>
      <c r="B64" s="5"/>
      <c r="C64" s="5"/>
      <c r="D64" s="5"/>
      <c r="E64" s="5"/>
      <c r="F64" s="5"/>
    </row>
    <row r="65" spans="1:6" x14ac:dyDescent="0.25">
      <c r="A65" s="68" t="s">
        <v>7</v>
      </c>
      <c r="B65" s="68"/>
      <c r="C65" s="68"/>
      <c r="D65" s="68"/>
      <c r="E65" s="68"/>
      <c r="F65" s="68"/>
    </row>
    <row r="66" spans="1:6" x14ac:dyDescent="0.25">
      <c r="A66" s="68"/>
      <c r="B66" s="68"/>
      <c r="C66" s="68"/>
      <c r="D66" s="68"/>
      <c r="E66" s="68"/>
      <c r="F66" s="68"/>
    </row>
    <row r="67" spans="1:6" x14ac:dyDescent="0.25">
      <c r="C67" s="4"/>
      <c r="D67" s="4"/>
      <c r="E67" s="4"/>
      <c r="F67" s="4"/>
    </row>
    <row r="68" spans="1:6" x14ac:dyDescent="0.25">
      <c r="C68" s="4"/>
      <c r="D68" s="4"/>
      <c r="E68" s="4"/>
      <c r="F68" s="4"/>
    </row>
  </sheetData>
  <mergeCells count="14">
    <mergeCell ref="A62:F62"/>
    <mergeCell ref="A65:F66"/>
    <mergeCell ref="A28:F28"/>
    <mergeCell ref="A29:F29"/>
    <mergeCell ref="A8:B8"/>
    <mergeCell ref="A60:F60"/>
    <mergeCell ref="A1:G1"/>
    <mergeCell ref="A3:G3"/>
    <mergeCell ref="B2:G2"/>
    <mergeCell ref="A4:G4"/>
    <mergeCell ref="A61:F61"/>
    <mergeCell ref="A6:B7"/>
    <mergeCell ref="C6:F6"/>
    <mergeCell ref="G6:G7"/>
  </mergeCells>
  <pageMargins left="0.74803149606299213" right="0.55118110236220474" top="0.86614173228346458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 del STJEM</cp:lastModifiedBy>
  <cp:lastPrinted>2022-02-14T18:06:54Z</cp:lastPrinted>
  <dcterms:created xsi:type="dcterms:W3CDTF">2017-04-07T17:51:03Z</dcterms:created>
  <dcterms:modified xsi:type="dcterms:W3CDTF">2022-02-14T18:07:30Z</dcterms:modified>
</cp:coreProperties>
</file>